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jobs\84489 - MaineDOT On-Call Grant Support\05_Deliverables\AL-04_FY23_Culvert_AOP\02_FY23_Culvert_AOP_final\Midcoast - Final\"/>
    </mc:Choice>
  </mc:AlternateContent>
  <xr:revisionPtr revIDLastSave="0" documentId="13_ncr:1_{FF54AD95-B594-473C-9FCA-A287FBD7A649}" xr6:coauthVersionLast="47" xr6:coauthVersionMax="47" xr10:uidLastSave="{00000000-0000-0000-0000-000000000000}"/>
  <bookViews>
    <workbookView xWindow="28680" yWindow="-120" windowWidth="29040" windowHeight="15840" xr2:uid="{7AB864E5-E432-4AAB-AF47-AC6E7A892BF8}"/>
  </bookViews>
  <sheets>
    <sheet name="FY24 Midcoast" sheetId="1" r:id="rId1"/>
  </sheets>
  <definedNames>
    <definedName name="_xlnm.Print_Area" localSheetId="0">'FY24 Midcoast'!$A$1:$AD$26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P4" i="1"/>
  <c r="X4" i="1"/>
  <c r="X5" i="1"/>
  <c r="X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tc={D6B2B29A-AAB2-4783-BDA1-0C9997D93B86}</author>
  </authors>
  <commentList>
    <comment ref="L2" authorId="0" shapeId="0" xr:uid="{D6B2B29A-AAB2-4783-BDA1-0C9997D93B86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there also be a river miles column?
Reply:
    Determined not to given timing</t>
      </text>
    </comment>
  </commentList>
</comments>
</file>

<file path=xl/sharedStrings.xml><?xml version="1.0" encoding="utf-8"?>
<sst xmlns="http://schemas.openxmlformats.org/spreadsheetml/2006/main" count="90" uniqueCount="69">
  <si>
    <t>3 EJSCREEN = EPA Environmental Justice Screening and Mapping tool, Socio-economic indicator for low income, block groups in the 80th percentile or above, compared to the State (https://ejscreen.epa.gov/mapper/).</t>
  </si>
  <si>
    <t>2 One Atlantic Salmon Modeled Habitat Unit = 100 square meters.</t>
  </si>
  <si>
    <t>1 MSHV = Maine Stream Habitat Viewer ID (https://webapps2.cgis-solutions.com/MaineStreamViewer/).</t>
  </si>
  <si>
    <t>NA</t>
  </si>
  <si>
    <t>State</t>
  </si>
  <si>
    <t>DMR</t>
  </si>
  <si>
    <t>H</t>
  </si>
  <si>
    <t>sizing based off marsh acres</t>
  </si>
  <si>
    <t xml:space="preserve">22% Low Income </t>
  </si>
  <si>
    <t>~37.6</t>
  </si>
  <si>
    <t>Cushing</t>
  </si>
  <si>
    <t>M</t>
  </si>
  <si>
    <t>DOT Sizing; Webber/Threemile Pond</t>
  </si>
  <si>
    <t>Town</t>
  </si>
  <si>
    <t>Vassalboro</t>
  </si>
  <si>
    <t>Sevenmile Brook</t>
  </si>
  <si>
    <t>DOT</t>
  </si>
  <si>
    <t xml:space="preserve"> </t>
  </si>
  <si>
    <t>DOT Sizing; Municipal application</t>
  </si>
  <si>
    <t>Randolph</t>
  </si>
  <si>
    <t>Togus Stream</t>
  </si>
  <si>
    <t>another expensive project with dam directly upstream; DOT number; 16.9 BFW from streamstats</t>
  </si>
  <si>
    <t>41% Low Income</t>
  </si>
  <si>
    <t>Washington</t>
  </si>
  <si>
    <t>Little Medomak Brook</t>
  </si>
  <si>
    <t>Comments</t>
  </si>
  <si>
    <t>Population Below Poverty Level</t>
  </si>
  <si>
    <t>Sizing</t>
  </si>
  <si>
    <t>Sizing      (ft diameter)</t>
  </si>
  <si>
    <t>Bankfull Width (linear feet)</t>
  </si>
  <si>
    <t>Road Elevation Increase (ft)</t>
  </si>
  <si>
    <t>Modeled BFW          (feet)</t>
  </si>
  <si>
    <t>Road Elevation Increase</t>
  </si>
  <si>
    <t>Marsh</t>
  </si>
  <si>
    <t>Smelt</t>
  </si>
  <si>
    <t>USAlewife Acres</t>
  </si>
  <si>
    <t>Road Type</t>
  </si>
  <si>
    <t>Stream</t>
  </si>
  <si>
    <t>Longitude</t>
  </si>
  <si>
    <t>Latitude</t>
  </si>
  <si>
    <t>Agency</t>
  </si>
  <si>
    <t>Priority</t>
  </si>
  <si>
    <t>MaineDOT Asset ID</t>
  </si>
  <si>
    <t>Bundle ID</t>
  </si>
  <si>
    <t>Sheepscot River</t>
  </si>
  <si>
    <t>Montville</t>
  </si>
  <si>
    <t>20.5</t>
  </si>
  <si>
    <t>43% Low Income</t>
  </si>
  <si>
    <t>Criterion #6</t>
  </si>
  <si>
    <t>4 CEJEST = Council on Environmental Quality Community and Environmental Justice Screening Tool (https://screeningtool.geoplatform.gov/en/#5.13/35.73/-92.69).</t>
  </si>
  <si>
    <t>N</t>
  </si>
  <si>
    <t xml:space="preserve">33% Low Income </t>
  </si>
  <si>
    <t>46% Low Income</t>
  </si>
  <si>
    <t xml:space="preserve">The bridge is currently posted and in poor condition.  </t>
  </si>
  <si>
    <t>This project will help restore connectivity in the Little Medomak River watershed.  American Rivers and town of Washington plan to replace a culvert downstream of this one in the next couple of years</t>
  </si>
  <si>
    <t xml:space="preserve">This project is a crossing of the main stem of the sheepscot river.  </t>
  </si>
  <si>
    <r>
      <t>MSHV ID</t>
    </r>
    <r>
      <rPr>
        <b/>
        <vertAlign val="superscript"/>
        <sz val="12"/>
        <color theme="1"/>
        <rFont val="Times New Roman"/>
        <family val="1"/>
      </rPr>
      <t>1</t>
    </r>
  </si>
  <si>
    <r>
      <t>USSalmon</t>
    </r>
    <r>
      <rPr>
        <b/>
        <vertAlign val="superscript"/>
        <sz val="12"/>
        <color theme="1"/>
        <rFont val="Times New Roman"/>
        <family val="1"/>
      </rPr>
      <t>2</t>
    </r>
  </si>
  <si>
    <r>
      <t>Percent of Population that is Low Income</t>
    </r>
    <r>
      <rPr>
        <b/>
        <vertAlign val="superscript"/>
        <sz val="12"/>
        <color theme="1"/>
        <rFont val="Times New Roman"/>
        <family val="1"/>
      </rPr>
      <t>3</t>
    </r>
  </si>
  <si>
    <r>
      <t>Economic Disadvantage</t>
    </r>
    <r>
      <rPr>
        <b/>
        <vertAlign val="superscript"/>
        <sz val="12"/>
        <color theme="1"/>
        <rFont val="Times New Roman"/>
        <family val="1"/>
      </rPr>
      <t>2</t>
    </r>
  </si>
  <si>
    <r>
      <t>Disadvantaged Census Tract</t>
    </r>
    <r>
      <rPr>
        <b/>
        <vertAlign val="superscript"/>
        <sz val="12"/>
        <color theme="1"/>
        <rFont val="Times New Roman"/>
        <family val="1"/>
      </rPr>
      <t>4</t>
    </r>
  </si>
  <si>
    <t>Mid-coast</t>
  </si>
  <si>
    <t>Location Information</t>
  </si>
  <si>
    <t>Criterion #2</t>
  </si>
  <si>
    <t>25</t>
  </si>
  <si>
    <t>Y</t>
  </si>
  <si>
    <t>Unnamed Stream</t>
  </si>
  <si>
    <t>0493</t>
  </si>
  <si>
    <t>0526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</si>
</sst>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00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10"/>
      <name val="Times New Roman"/>
      <family val="1"/>
    </font>
    <font>
      <b/>
      <vertAlign val="superscript"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8" fillId="0" borderId="0" xfId="1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indent="1"/>
    </xf>
    <xf numFmtId="49" fontId="4" fillId="0" borderId="4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inden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166" fontId="4" fillId="0" borderId="7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tta Brown" id="{18FFA917-9588-4A79-9F54-A686A5773D48}" userId="S::bribrown@hntb.com::9bc9a43d-71ab-4722-a8c3-2818d707a24f" providerId="AD"/>
  <person displayName="Hammer, Lars" id="{4F5F2EBF-6AA7-4A9E-B337-5990DD18B197}" userId="S::Lars.Hammer@maine.gov::6352644a-9bbb-4171-b4d9-0198622bffa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" dT="2024-09-04T13:19:14.35" personId="{4F5F2EBF-6AA7-4A9E-B337-5990DD18B197}" id="{D6B2B29A-AAB2-4783-BDA1-0C9997D93B86}">
    <text>Should there also be a river miles column?</text>
  </threadedComment>
  <threadedComment ref="L2" dT="2024-09-05T15:16:03.35" personId="{18FFA917-9588-4A79-9F54-A686A5773D48}" id="{A09BC0BD-7285-4190-8F8B-342E39517050}" parentId="{D6B2B29A-AAB2-4783-BDA1-0C9997D93B86}">
    <text>Determined not to given timing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8D3F7-04CE-4EBB-A7AD-7E8C6F21B4AA}">
  <sheetPr>
    <pageSetUpPr fitToPage="1"/>
  </sheetPr>
  <dimension ref="A1:AP26"/>
  <sheetViews>
    <sheetView tabSelected="1" view="pageLayout" zoomScale="70" zoomScaleNormal="56" zoomScalePageLayoutView="70" workbookViewId="0">
      <selection activeCell="I22" sqref="I22"/>
    </sheetView>
  </sheetViews>
  <sheetFormatPr defaultColWidth="11.5703125" defaultRowHeight="12.75" x14ac:dyDescent="0.25"/>
  <cols>
    <col min="1" max="1" width="11.5703125" style="3"/>
    <col min="2" max="2" width="7.7109375" style="3" customWidth="1"/>
    <col min="3" max="3" width="13" style="3" customWidth="1"/>
    <col min="4" max="4" width="8.7109375" style="3" customWidth="1"/>
    <col min="5" max="5" width="9.28515625" style="3" customWidth="1"/>
    <col min="6" max="6" width="12.28515625" style="3" customWidth="1"/>
    <col min="7" max="7" width="12.7109375" style="3" customWidth="1"/>
    <col min="8" max="8" width="18.28515625" style="3" customWidth="1"/>
    <col min="9" max="9" width="15.28515625" style="3" customWidth="1"/>
    <col min="10" max="10" width="8.7109375" style="3" customWidth="1"/>
    <col min="11" max="11" width="12.28515625" style="3" customWidth="1"/>
    <col min="12" max="12" width="12.7109375" style="3" customWidth="1"/>
    <col min="13" max="14" width="11.5703125" style="3"/>
    <col min="15" max="16" width="0" style="3" hidden="1" customWidth="1"/>
    <col min="17" max="17" width="11.5703125" style="3"/>
    <col min="18" max="18" width="12.5703125" style="3" customWidth="1"/>
    <col min="19" max="19" width="11.7109375" style="3" customWidth="1"/>
    <col min="20" max="20" width="16.42578125" style="3" customWidth="1"/>
    <col min="21" max="24" width="11.5703125" style="3" hidden="1" customWidth="1"/>
    <col min="25" max="25" width="17.5703125" style="3" customWidth="1"/>
    <col min="26" max="26" width="39.7109375" style="3" customWidth="1"/>
    <col min="27" max="27" width="54.7109375" style="3" customWidth="1"/>
    <col min="28" max="29" width="13" style="2" customWidth="1"/>
    <col min="30" max="30" width="28.5703125" style="2" customWidth="1"/>
    <col min="31" max="16384" width="11.5703125" style="1"/>
  </cols>
  <sheetData>
    <row r="1" spans="1:42" ht="36.75" customHeight="1" thickTop="1" thickBot="1" x14ac:dyDescent="0.3">
      <c r="A1" s="21"/>
      <c r="B1" s="21"/>
      <c r="C1" s="21"/>
      <c r="D1" s="21"/>
      <c r="E1" s="21"/>
      <c r="F1" s="66" t="s">
        <v>62</v>
      </c>
      <c r="G1" s="67"/>
      <c r="H1" s="67"/>
      <c r="I1" s="67"/>
      <c r="J1" s="68"/>
      <c r="K1" s="66" t="s">
        <v>63</v>
      </c>
      <c r="L1" s="67"/>
      <c r="M1" s="67"/>
      <c r="N1" s="67"/>
      <c r="O1" s="67"/>
      <c r="P1" s="67"/>
      <c r="Q1" s="67"/>
      <c r="R1" s="67"/>
      <c r="S1" s="67"/>
      <c r="T1" s="69" t="s">
        <v>48</v>
      </c>
      <c r="U1" s="70"/>
      <c r="V1" s="70"/>
      <c r="W1" s="70"/>
      <c r="X1" s="70"/>
      <c r="Y1" s="71"/>
      <c r="Z1" s="22"/>
      <c r="AA1" s="23"/>
      <c r="AB1" s="23"/>
      <c r="AC1" s="23"/>
      <c r="AD1" s="23"/>
      <c r="AE1" s="6"/>
      <c r="AF1" s="6"/>
      <c r="AG1" s="6"/>
      <c r="AH1" s="6"/>
      <c r="AI1" s="6"/>
      <c r="AJ1" s="6"/>
      <c r="AK1" s="6"/>
    </row>
    <row r="2" spans="1:42" s="20" customFormat="1" ht="88.35" customHeight="1" thickTop="1" thickBot="1" x14ac:dyDescent="0.3">
      <c r="A2" s="24" t="s">
        <v>43</v>
      </c>
      <c r="B2" s="25" t="s">
        <v>56</v>
      </c>
      <c r="C2" s="26" t="s">
        <v>42</v>
      </c>
      <c r="D2" s="26" t="s">
        <v>41</v>
      </c>
      <c r="E2" s="27" t="s">
        <v>40</v>
      </c>
      <c r="F2" s="25" t="s">
        <v>39</v>
      </c>
      <c r="G2" s="26" t="s">
        <v>38</v>
      </c>
      <c r="H2" s="26" t="s">
        <v>37</v>
      </c>
      <c r="I2" s="26" t="s">
        <v>13</v>
      </c>
      <c r="J2" s="27" t="s">
        <v>36</v>
      </c>
      <c r="K2" s="28" t="s">
        <v>35</v>
      </c>
      <c r="L2" s="29" t="s">
        <v>57</v>
      </c>
      <c r="M2" s="29" t="s">
        <v>34</v>
      </c>
      <c r="N2" s="26" t="s">
        <v>33</v>
      </c>
      <c r="O2" s="26" t="s">
        <v>32</v>
      </c>
      <c r="P2" s="26" t="s">
        <v>31</v>
      </c>
      <c r="Q2" s="27" t="s">
        <v>30</v>
      </c>
      <c r="R2" s="25" t="s">
        <v>29</v>
      </c>
      <c r="S2" s="30" t="s">
        <v>28</v>
      </c>
      <c r="T2" s="25" t="s">
        <v>58</v>
      </c>
      <c r="U2" s="26" t="s">
        <v>26</v>
      </c>
      <c r="V2" s="26" t="s">
        <v>27</v>
      </c>
      <c r="W2" s="26" t="s">
        <v>59</v>
      </c>
      <c r="X2" s="26" t="s">
        <v>26</v>
      </c>
      <c r="Y2" s="30" t="s">
        <v>60</v>
      </c>
      <c r="Z2" s="72" t="s">
        <v>25</v>
      </c>
      <c r="AA2" s="73"/>
      <c r="AB2" s="74"/>
      <c r="AC2" s="74"/>
      <c r="AD2" s="75"/>
      <c r="AE2" s="6"/>
      <c r="AF2" s="6"/>
      <c r="AG2" s="6"/>
      <c r="AH2" s="6"/>
      <c r="AI2" s="6"/>
      <c r="AJ2" s="6"/>
      <c r="AK2" s="6"/>
      <c r="AL2" s="6"/>
    </row>
    <row r="3" spans="1:42" ht="63.75" thickTop="1" x14ac:dyDescent="0.25">
      <c r="A3" s="76" t="s">
        <v>61</v>
      </c>
      <c r="B3" s="31" t="s">
        <v>3</v>
      </c>
      <c r="C3" s="32">
        <v>3930</v>
      </c>
      <c r="D3" s="32" t="s">
        <v>6</v>
      </c>
      <c r="E3" s="33" t="s">
        <v>5</v>
      </c>
      <c r="F3" s="34">
        <v>44.272862000000003</v>
      </c>
      <c r="G3" s="35">
        <v>-69.369709999999998</v>
      </c>
      <c r="H3" s="36" t="s">
        <v>24</v>
      </c>
      <c r="I3" s="32" t="s">
        <v>23</v>
      </c>
      <c r="J3" s="33" t="s">
        <v>4</v>
      </c>
      <c r="K3" s="56">
        <v>565.14511089999996</v>
      </c>
      <c r="L3" s="57">
        <v>10.66</v>
      </c>
      <c r="M3" s="32" t="s">
        <v>50</v>
      </c>
      <c r="N3" s="32"/>
      <c r="O3" s="32">
        <v>15.6</v>
      </c>
      <c r="P3" s="32">
        <v>18</v>
      </c>
      <c r="Q3" s="33"/>
      <c r="R3" s="38" t="s">
        <v>3</v>
      </c>
      <c r="S3" s="39">
        <f>ROUNDUP((16.9*1.2),0)</f>
        <v>21</v>
      </c>
      <c r="T3" s="40" t="s">
        <v>22</v>
      </c>
      <c r="U3" s="41">
        <v>0.13800000000000001</v>
      </c>
      <c r="V3" s="41"/>
      <c r="W3" s="36">
        <v>21.4</v>
      </c>
      <c r="X3" s="36">
        <v>25.68</v>
      </c>
      <c r="Y3" s="42" t="s">
        <v>50</v>
      </c>
      <c r="Z3" s="43" t="s">
        <v>21</v>
      </c>
      <c r="AA3" s="44" t="s">
        <v>54</v>
      </c>
      <c r="AB3" s="41"/>
      <c r="AC3" s="41"/>
      <c r="AD3" s="45"/>
      <c r="AE3" s="3"/>
      <c r="AG3" s="15"/>
      <c r="AH3" s="15"/>
      <c r="AI3" s="19"/>
    </row>
    <row r="4" spans="1:42" ht="31.5" x14ac:dyDescent="0.25">
      <c r="A4" s="76"/>
      <c r="B4" s="31">
        <v>15995</v>
      </c>
      <c r="C4" s="77" t="s">
        <v>67</v>
      </c>
      <c r="D4" s="32" t="s">
        <v>3</v>
      </c>
      <c r="E4" s="33" t="s">
        <v>16</v>
      </c>
      <c r="F4" s="37">
        <v>44.233049999999999</v>
      </c>
      <c r="G4" s="32">
        <v>-69.724360000000004</v>
      </c>
      <c r="H4" s="32" t="s">
        <v>20</v>
      </c>
      <c r="I4" s="32" t="s">
        <v>19</v>
      </c>
      <c r="J4" s="33" t="s">
        <v>13</v>
      </c>
      <c r="K4" s="37">
        <v>1189.7</v>
      </c>
      <c r="L4" s="57">
        <v>101.65</v>
      </c>
      <c r="M4" s="32" t="s">
        <v>50</v>
      </c>
      <c r="N4" s="32"/>
      <c r="O4" s="32">
        <v>9.1999999999999993</v>
      </c>
      <c r="P4" s="32">
        <f>ROUNDUP((O4*1.2),0)</f>
        <v>12</v>
      </c>
      <c r="Q4" s="33"/>
      <c r="R4" s="38">
        <v>41.3</v>
      </c>
      <c r="S4" s="39">
        <v>45</v>
      </c>
      <c r="T4" s="38" t="s">
        <v>51</v>
      </c>
      <c r="U4" s="36">
        <v>0.23899999999999999</v>
      </c>
      <c r="V4" s="36"/>
      <c r="W4" s="36">
        <v>21.3</v>
      </c>
      <c r="X4" s="36">
        <f>1.2*W4</f>
        <v>25.56</v>
      </c>
      <c r="Y4" s="46" t="s">
        <v>50</v>
      </c>
      <c r="Z4" s="47" t="s">
        <v>18</v>
      </c>
      <c r="AA4" s="48" t="s">
        <v>53</v>
      </c>
      <c r="AB4" s="41"/>
      <c r="AC4" s="49"/>
      <c r="AD4" s="45"/>
      <c r="AE4" s="3"/>
      <c r="AF4" s="1" t="s">
        <v>17</v>
      </c>
      <c r="AG4" s="15"/>
      <c r="AH4" s="15"/>
      <c r="AI4" s="19"/>
    </row>
    <row r="5" spans="1:42" s="16" customFormat="1" ht="31.5" x14ac:dyDescent="0.25">
      <c r="A5" s="76"/>
      <c r="B5" s="31">
        <v>16241</v>
      </c>
      <c r="C5" s="77" t="s">
        <v>68</v>
      </c>
      <c r="D5" s="32" t="s">
        <v>3</v>
      </c>
      <c r="E5" s="33" t="s">
        <v>16</v>
      </c>
      <c r="F5" s="37">
        <v>44.40005</v>
      </c>
      <c r="G5" s="32">
        <v>-69.716660000000005</v>
      </c>
      <c r="H5" s="32" t="s">
        <v>15</v>
      </c>
      <c r="I5" s="32" t="s">
        <v>14</v>
      </c>
      <c r="J5" s="33" t="s">
        <v>13</v>
      </c>
      <c r="K5" s="37">
        <v>2483.8000000000002</v>
      </c>
      <c r="L5" s="57">
        <v>230.06</v>
      </c>
      <c r="M5" s="32" t="s">
        <v>50</v>
      </c>
      <c r="N5" s="32"/>
      <c r="O5" s="32">
        <v>5.7</v>
      </c>
      <c r="P5" s="32">
        <v>8</v>
      </c>
      <c r="Q5" s="33"/>
      <c r="R5" s="50">
        <v>53.4</v>
      </c>
      <c r="S5" s="42">
        <v>50</v>
      </c>
      <c r="T5" s="38" t="s">
        <v>52</v>
      </c>
      <c r="U5" s="36">
        <v>5.5E-2</v>
      </c>
      <c r="V5" s="36"/>
      <c r="W5" s="36">
        <v>21.3</v>
      </c>
      <c r="X5" s="36">
        <f>1.2*W5</f>
        <v>25.56</v>
      </c>
      <c r="Y5" s="46" t="s">
        <v>50</v>
      </c>
      <c r="Z5" s="47" t="s">
        <v>12</v>
      </c>
      <c r="AA5" s="51" t="s">
        <v>53</v>
      </c>
      <c r="AB5" s="52"/>
      <c r="AC5" s="53"/>
      <c r="AD5" s="54"/>
      <c r="AE5" s="18"/>
      <c r="AG5" s="17"/>
      <c r="AH5" s="17"/>
    </row>
    <row r="6" spans="1:42" s="16" customFormat="1" ht="31.5" x14ac:dyDescent="0.25">
      <c r="A6" s="76"/>
      <c r="B6" s="31">
        <v>3831</v>
      </c>
      <c r="C6" s="32">
        <v>2830</v>
      </c>
      <c r="D6" s="32" t="s">
        <v>3</v>
      </c>
      <c r="E6" s="33" t="s">
        <v>16</v>
      </c>
      <c r="F6" s="37">
        <v>44.457129999999999</v>
      </c>
      <c r="G6" s="32">
        <v>-69.326899999999995</v>
      </c>
      <c r="H6" s="32" t="s">
        <v>44</v>
      </c>
      <c r="I6" s="32" t="s">
        <v>45</v>
      </c>
      <c r="J6" s="33" t="s">
        <v>4</v>
      </c>
      <c r="K6" s="37"/>
      <c r="L6" s="57">
        <v>80.66</v>
      </c>
      <c r="M6" s="32" t="s">
        <v>50</v>
      </c>
      <c r="N6" s="32"/>
      <c r="O6" s="32"/>
      <c r="P6" s="32"/>
      <c r="Q6" s="33"/>
      <c r="R6" s="50" t="s">
        <v>46</v>
      </c>
      <c r="S6" s="42" t="s">
        <v>64</v>
      </c>
      <c r="T6" s="38" t="s">
        <v>47</v>
      </c>
      <c r="U6" s="36"/>
      <c r="V6" s="36"/>
      <c r="W6" s="36"/>
      <c r="X6" s="36"/>
      <c r="Y6" s="46" t="s">
        <v>50</v>
      </c>
      <c r="Z6" s="47"/>
      <c r="AA6" s="44" t="s">
        <v>55</v>
      </c>
      <c r="AB6" s="52"/>
      <c r="AC6" s="52"/>
      <c r="AD6" s="54"/>
      <c r="AE6" s="18"/>
      <c r="AG6" s="17"/>
      <c r="AH6" s="17"/>
    </row>
    <row r="7" spans="1:42" s="16" customFormat="1" ht="32.25" thickBot="1" x14ac:dyDescent="0.3">
      <c r="A7" s="76"/>
      <c r="B7" s="31">
        <v>4514</v>
      </c>
      <c r="C7" s="32">
        <v>46566</v>
      </c>
      <c r="D7" s="32" t="s">
        <v>11</v>
      </c>
      <c r="E7" s="33" t="s">
        <v>5</v>
      </c>
      <c r="F7" s="37">
        <v>43.998240000000003</v>
      </c>
      <c r="G7" s="32">
        <v>-69.273349999999994</v>
      </c>
      <c r="H7" s="32" t="s">
        <v>66</v>
      </c>
      <c r="I7" s="32" t="s">
        <v>10</v>
      </c>
      <c r="J7" s="33" t="s">
        <v>4</v>
      </c>
      <c r="K7" s="37">
        <v>44</v>
      </c>
      <c r="L7" s="57">
        <v>19.600000000000001</v>
      </c>
      <c r="M7" s="32" t="s">
        <v>65</v>
      </c>
      <c r="N7" s="32" t="s">
        <v>9</v>
      </c>
      <c r="O7" s="32">
        <v>9.8000000000000007</v>
      </c>
      <c r="P7" s="32">
        <v>10</v>
      </c>
      <c r="Q7" s="33"/>
      <c r="R7" s="50">
        <v>17.5</v>
      </c>
      <c r="S7" s="42">
        <v>26</v>
      </c>
      <c r="T7" s="38" t="s">
        <v>8</v>
      </c>
      <c r="U7" s="36">
        <v>8.5000000000000006E-2</v>
      </c>
      <c r="V7" s="36"/>
      <c r="W7" s="36">
        <v>21.3</v>
      </c>
      <c r="X7" s="36">
        <f>1.2*W7</f>
        <v>25.56</v>
      </c>
      <c r="Y7" s="46" t="s">
        <v>50</v>
      </c>
      <c r="Z7" s="47" t="s">
        <v>7</v>
      </c>
      <c r="AA7" s="55"/>
      <c r="AB7" s="52"/>
      <c r="AC7" s="52"/>
      <c r="AD7" s="54"/>
      <c r="AE7" s="18"/>
      <c r="AG7" s="17"/>
      <c r="AH7" s="17"/>
    </row>
    <row r="8" spans="1:42" s="7" customFormat="1" ht="1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3"/>
      <c r="O8" s="12"/>
      <c r="P8" s="12"/>
      <c r="Q8" s="14"/>
      <c r="R8" s="13"/>
      <c r="S8" s="12"/>
      <c r="T8" s="3"/>
      <c r="U8" s="3"/>
      <c r="V8" s="3"/>
      <c r="W8" s="3"/>
      <c r="X8" s="3"/>
      <c r="Y8" s="3"/>
      <c r="Z8" s="3"/>
      <c r="AA8" s="3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15" customHeight="1" x14ac:dyDescent="0.25">
      <c r="Q9" s="11"/>
      <c r="R9" s="10"/>
      <c r="S9" s="9"/>
      <c r="T9" s="9"/>
      <c r="U9" s="9"/>
      <c r="V9" s="9"/>
      <c r="W9" s="9"/>
      <c r="X9" s="9"/>
      <c r="Y9" s="9"/>
      <c r="Z9" s="9"/>
      <c r="AB9" s="1"/>
      <c r="AC9" s="1"/>
      <c r="AD9" s="1"/>
    </row>
    <row r="10" spans="1:42" ht="15" customHeight="1" x14ac:dyDescent="0.25">
      <c r="A10" s="61" t="s">
        <v>2</v>
      </c>
      <c r="B10" s="61"/>
      <c r="C10" s="61"/>
      <c r="D10" s="61"/>
      <c r="E10" s="61"/>
      <c r="F10" s="61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9"/>
      <c r="T10" s="9"/>
      <c r="U10" s="9"/>
      <c r="V10" s="9"/>
      <c r="W10" s="9"/>
      <c r="X10" s="9"/>
      <c r="Y10" s="9"/>
      <c r="Z10" s="9"/>
      <c r="AB10" s="1"/>
      <c r="AC10" s="1"/>
      <c r="AD10" s="1"/>
    </row>
    <row r="11" spans="1:42" ht="15" customHeight="1" x14ac:dyDescent="0.25">
      <c r="A11" s="61" t="s">
        <v>1</v>
      </c>
      <c r="B11" s="61"/>
      <c r="C11" s="61"/>
      <c r="D11" s="61"/>
      <c r="E11" s="61"/>
      <c r="F11" s="61"/>
      <c r="G11" s="61"/>
      <c r="H11" s="1"/>
      <c r="S11" s="1"/>
      <c r="T11" s="1"/>
      <c r="U11" s="1"/>
      <c r="V11" s="1"/>
      <c r="W11" s="1"/>
      <c r="X11" s="1"/>
      <c r="Y11" s="1"/>
      <c r="Z11" s="1"/>
      <c r="AA11" s="62"/>
      <c r="AB11" s="1"/>
      <c r="AC11" s="1"/>
      <c r="AD11" s="1"/>
    </row>
    <row r="12" spans="1:42" ht="15" customHeight="1" x14ac:dyDescent="0.25">
      <c r="A12" s="61" t="s">
        <v>0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65"/>
      <c r="AA12" s="63"/>
      <c r="AB12" s="1"/>
      <c r="AC12" s="1"/>
      <c r="AD12" s="1"/>
    </row>
    <row r="13" spans="1:42" ht="15" customHeight="1" x14ac:dyDescent="0.25">
      <c r="A13" s="61" t="s">
        <v>49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8"/>
      <c r="AA13" s="58"/>
      <c r="AB13" s="1"/>
      <c r="AC13" s="1"/>
      <c r="AD13" s="1"/>
    </row>
    <row r="14" spans="1:42" ht="15" customHeight="1" x14ac:dyDescent="0.25">
      <c r="A14" s="1"/>
      <c r="AA14" s="1"/>
      <c r="AB14" s="1"/>
      <c r="AC14" s="1"/>
      <c r="AD14" s="1"/>
    </row>
    <row r="15" spans="1:42" ht="15" customHeight="1" x14ac:dyDescent="0.25">
      <c r="AB15" s="1"/>
      <c r="AC15" s="1"/>
      <c r="AD15" s="1"/>
    </row>
    <row r="16" spans="1:42" ht="15" customHeight="1" x14ac:dyDescent="0.25">
      <c r="AA16" s="59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7" customFormat="1" ht="1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60"/>
      <c r="AB17" s="6"/>
      <c r="AC17" s="6"/>
      <c r="AD17" s="6"/>
      <c r="AE17" s="6"/>
      <c r="AF17" s="6"/>
      <c r="AG17" s="6"/>
      <c r="AH17" s="6"/>
      <c r="AI17" s="6"/>
      <c r="AJ17" s="6"/>
    </row>
    <row r="18" spans="1:36" ht="15" customHeight="1" x14ac:dyDescent="0.25">
      <c r="AA18" s="60"/>
      <c r="AB18" s="6"/>
      <c r="AC18" s="6"/>
      <c r="AD18" s="6"/>
      <c r="AE18" s="6"/>
      <c r="AF18" s="6"/>
      <c r="AG18" s="6"/>
      <c r="AH18" s="6"/>
      <c r="AI18" s="6"/>
      <c r="AJ18" s="6"/>
    </row>
    <row r="19" spans="1:36" ht="15" customHeight="1" x14ac:dyDescent="0.25"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15" customHeight="1" x14ac:dyDescent="0.25">
      <c r="AB20" s="1"/>
      <c r="AC20" s="1"/>
      <c r="AD20" s="1"/>
    </row>
    <row r="21" spans="1:36" ht="15" customHeight="1" x14ac:dyDescent="0.25">
      <c r="AB21" s="1"/>
      <c r="AC21" s="1"/>
      <c r="AD21" s="1"/>
    </row>
    <row r="22" spans="1:36" ht="15" customHeight="1" x14ac:dyDescent="0.25">
      <c r="AB22" s="1"/>
      <c r="AC22" s="1"/>
      <c r="AD22" s="1"/>
    </row>
    <row r="23" spans="1:36" ht="15" customHeight="1" x14ac:dyDescent="0.25">
      <c r="AB23" s="1"/>
      <c r="AC23" s="1"/>
      <c r="AD23" s="1"/>
    </row>
    <row r="24" spans="1:36" ht="15" customHeight="1" x14ac:dyDescent="0.25">
      <c r="AB24" s="1"/>
      <c r="AC24" s="1"/>
      <c r="AD24" s="1"/>
    </row>
    <row r="25" spans="1:36" ht="15" customHeight="1" x14ac:dyDescent="0.25"/>
    <row r="26" spans="1:36" ht="17.649999999999999" customHeight="1" x14ac:dyDescent="0.25">
      <c r="AB26" s="5"/>
      <c r="AC26" s="4"/>
    </row>
  </sheetData>
  <mergeCells count="11">
    <mergeCell ref="A10:R10"/>
    <mergeCell ref="F1:J1"/>
    <mergeCell ref="K1:S1"/>
    <mergeCell ref="T1:Y1"/>
    <mergeCell ref="Z2:AD2"/>
    <mergeCell ref="A3:A7"/>
    <mergeCell ref="AA16:AA18"/>
    <mergeCell ref="A11:G11"/>
    <mergeCell ref="AA11:AA12"/>
    <mergeCell ref="A12:T12"/>
    <mergeCell ref="A13:Q13"/>
  </mergeCells>
  <printOptions horizontalCentered="1" verticalCentered="1" gridLines="1"/>
  <pageMargins left="0.7" right="0.7" top="0.75" bottom="0.75" header="0.3" footer="0.3"/>
  <pageSetup paperSize="3" scale="37" fitToHeight="0" orientation="landscape" r:id="rId1"/>
  <headerFooter>
    <oddHeader>&amp;C&amp;"Times New Roman,Regular"&amp;14Attachmen&amp;K000000t 3&amp;K01+000 - Project Information
MaineDOT FY20&amp;K00000023-2026 Culvert AOP Projects  
Mid-coast Bundle
 September16, 2024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99616EE000C340A6F22900646B48EB" ma:contentTypeVersion="15" ma:contentTypeDescription="Create a new document." ma:contentTypeScope="" ma:versionID="3360bee44e89ec64aae9b038f442e6b2">
  <xsd:schema xmlns:xsd="http://www.w3.org/2001/XMLSchema" xmlns:xs="http://www.w3.org/2001/XMLSchema" xmlns:p="http://schemas.microsoft.com/office/2006/metadata/properties" xmlns:ns2="1ec1bec7-476c-4caa-863e-6f54ed59a3b3" xmlns:ns3="5879d109-be29-47c7-8105-e69f17ac684d" targetNamespace="http://schemas.microsoft.com/office/2006/metadata/properties" ma:root="true" ma:fieldsID="300a3a6ce75ec2f5d9769029b469d374" ns2:_="" ns3:_="">
    <xsd:import namespace="1ec1bec7-476c-4caa-863e-6f54ed59a3b3"/>
    <xsd:import namespace="5879d109-be29-47c7-8105-e69f17ac68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1bec7-476c-4caa-863e-6f54ed59a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9d109-be29-47c7-8105-e69f17ac684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055d6ce-eeb6-4299-a5db-e7cdc7d14b31}" ma:internalName="TaxCatchAll" ma:showField="CatchAllData" ma:web="5879d109-be29-47c7-8105-e69f17ac68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AB3AE5-1095-4C81-B5E0-AA9537029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c1bec7-476c-4caa-863e-6f54ed59a3b3"/>
    <ds:schemaRef ds:uri="5879d109-be29-47c7-8105-e69f17ac68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30720B-678B-403F-B45C-949ED7F018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FY24 Midcoast</vt:lpstr>
      <vt:lpstr>'FY24 Midcoast'!Print_Area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 Brown</dc:creator>
  <cp:lastModifiedBy>Britta Brown</cp:lastModifiedBy>
  <dcterms:created xsi:type="dcterms:W3CDTF">2024-07-31T18:31:09Z</dcterms:created>
  <dcterms:modified xsi:type="dcterms:W3CDTF">2024-09-12T12:24:59Z</dcterms:modified>
</cp:coreProperties>
</file>